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426"/>
  <workbookPr filterPrivacy="1" defaultThemeVersion="164011"/>
  <bookViews>
    <workbookView xWindow="0" yWindow="0" windowWidth="22260" windowHeight="12645" activeTab="3"/>
  </bookViews>
  <sheets>
    <sheet name="Lab 1" sheetId="1" r:id="rId1"/>
    <sheet name="lab 2" sheetId="2" r:id="rId2"/>
    <sheet name="lab 3" sheetId="3" r:id="rId3"/>
    <sheet name="lab 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4" l="1"/>
  <c r="K18" i="4"/>
  <c r="K20" i="4"/>
  <c r="K21" i="4"/>
  <c r="K11" i="4"/>
  <c r="K13" i="4"/>
  <c r="K14" i="4"/>
  <c r="K10" i="4"/>
  <c r="I17" i="4" l="1"/>
  <c r="I18" i="4"/>
  <c r="I20" i="4"/>
  <c r="I21" i="4"/>
  <c r="I13" i="4"/>
  <c r="I14" i="4"/>
  <c r="I11" i="4"/>
  <c r="I10" i="4"/>
  <c r="J16" i="3"/>
  <c r="L16" i="3" s="1"/>
  <c r="J15" i="3"/>
  <c r="L15" i="3" s="1"/>
  <c r="J14" i="3"/>
  <c r="L14" i="3" s="1"/>
  <c r="E28" i="3"/>
  <c r="E26" i="3"/>
  <c r="G20" i="3"/>
  <c r="G19" i="3"/>
  <c r="E27" i="3" s="1"/>
  <c r="G18" i="3"/>
  <c r="G16" i="3"/>
  <c r="G15" i="3"/>
  <c r="G14" i="3"/>
  <c r="G12" i="3"/>
  <c r="G11" i="3"/>
  <c r="G10" i="3"/>
  <c r="L11" i="2" l="1"/>
  <c r="L12" i="2"/>
  <c r="L10" i="2"/>
  <c r="E26" i="2" l="1"/>
  <c r="E25" i="2"/>
  <c r="E24" i="2"/>
  <c r="G11" i="2"/>
  <c r="G12" i="2"/>
  <c r="G14" i="2"/>
  <c r="G15" i="2"/>
  <c r="G16" i="2"/>
  <c r="G18" i="2"/>
  <c r="G19" i="2"/>
  <c r="G20" i="2"/>
  <c r="G10" i="2"/>
  <c r="M11" i="1" l="1"/>
  <c r="M13" i="1"/>
  <c r="M14" i="1"/>
  <c r="M16" i="1"/>
  <c r="M10" i="1"/>
  <c r="K16" i="1" l="1"/>
  <c r="I16" i="1"/>
  <c r="I13" i="1"/>
  <c r="K13" i="1" s="1"/>
  <c r="I14" i="1"/>
  <c r="K14" i="1" s="1"/>
  <c r="K10" i="1"/>
  <c r="I11" i="1"/>
  <c r="K11" i="1" s="1"/>
  <c r="I10" i="1"/>
</calcChain>
</file>

<file path=xl/sharedStrings.xml><?xml version="1.0" encoding="utf-8"?>
<sst xmlns="http://schemas.openxmlformats.org/spreadsheetml/2006/main" count="120" uniqueCount="53">
  <si>
    <t>sr. no.</t>
  </si>
  <si>
    <t>case</t>
  </si>
  <si>
    <t>length of beam</t>
  </si>
  <si>
    <t xml:space="preserve">load </t>
  </si>
  <si>
    <t>deflection gauge reading</t>
  </si>
  <si>
    <t>initial reading</t>
  </si>
  <si>
    <t>final reading</t>
  </si>
  <si>
    <t>deflection= dial gauge reading*L.C</t>
  </si>
  <si>
    <t>Max. deflection formula</t>
  </si>
  <si>
    <t>m</t>
  </si>
  <si>
    <t>N</t>
  </si>
  <si>
    <t>mm</t>
  </si>
  <si>
    <t>Simply supported beam</t>
  </si>
  <si>
    <r>
      <t>Nm</t>
    </r>
    <r>
      <rPr>
        <b/>
        <vertAlign val="superscript"/>
        <sz val="11"/>
        <color theme="1"/>
        <rFont val="Times New Roman"/>
        <family val="1"/>
      </rPr>
      <t>2</t>
    </r>
  </si>
  <si>
    <t>Fixed ended beam</t>
  </si>
  <si>
    <t>Cantilever beam</t>
  </si>
  <si>
    <r>
      <t xml:space="preserve">EI </t>
    </r>
    <r>
      <rPr>
        <vertAlign val="subscript"/>
        <sz val="11"/>
        <color theme="1"/>
        <rFont val="Times New Roman"/>
        <family val="1"/>
      </rPr>
      <t>analytical</t>
    </r>
  </si>
  <si>
    <r>
      <t xml:space="preserve">EI </t>
    </r>
    <r>
      <rPr>
        <b/>
        <vertAlign val="subscript"/>
        <sz val="11"/>
        <color theme="1"/>
        <rFont val="Times New Roman"/>
        <family val="1"/>
      </rPr>
      <t>exp.</t>
    </r>
  </si>
  <si>
    <t>% diff.</t>
  </si>
  <si>
    <t>Group no.</t>
  </si>
  <si>
    <t>A</t>
  </si>
  <si>
    <t>B</t>
  </si>
  <si>
    <t>C</t>
  </si>
  <si>
    <t>Support B=</t>
  </si>
  <si>
    <t>Support C=</t>
  </si>
  <si>
    <t>Load pier reading</t>
  </si>
  <si>
    <t>Reaction= Load pier reading*L.C</t>
  </si>
  <si>
    <t>Support</t>
  </si>
  <si>
    <t>Length of beam</t>
  </si>
  <si>
    <t>Initial reading</t>
  </si>
  <si>
    <t>Final reading</t>
  </si>
  <si>
    <t>Avg rections</t>
  </si>
  <si>
    <t>Support A=</t>
  </si>
  <si>
    <t>exp. Reaction</t>
  </si>
  <si>
    <t>analytical reation</t>
  </si>
  <si>
    <t>Supports</t>
  </si>
  <si>
    <t>% Diff.</t>
  </si>
  <si>
    <t>load point</t>
  </si>
  <si>
    <t>load</t>
  </si>
  <si>
    <t>beam type</t>
  </si>
  <si>
    <t xml:space="preserve">Simply supported </t>
  </si>
  <si>
    <t>Deflection point</t>
  </si>
  <si>
    <t>Dial gauge reading</t>
  </si>
  <si>
    <t>D</t>
  </si>
  <si>
    <t>Over hanging</t>
  </si>
  <si>
    <t>note</t>
  </si>
  <si>
    <t>upward deflection=</t>
  </si>
  <si>
    <t>negative</t>
  </si>
  <si>
    <t>downward deflection=</t>
  </si>
  <si>
    <t>positive</t>
  </si>
  <si>
    <t>Exp. deflection</t>
  </si>
  <si>
    <t>Analytical deflection</t>
  </si>
  <si>
    <t>% 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</si>
</sst>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0" fillId="0" borderId="1" xfId="0" applyBorder="1"/>
    <xf numFmtId="0" fontId="6" fillId="0" borderId="1" xfId="0" applyFont="1" applyBorder="1"/>
    <xf numFmtId="0" fontId="1" fillId="0" borderId="1" xfId="0" applyFont="1" applyFill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6" fillId="0" borderId="8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6" fillId="0" borderId="2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7" xfId="0" applyFont="1" applyBorder="1"/>
    <xf numFmtId="2" fontId="0" fillId="0" borderId="6" xfId="0" applyNumberFormat="1" applyBorder="1"/>
    <xf numFmtId="2" fontId="0" fillId="0" borderId="1" xfId="0" applyNumberFormat="1" applyBorder="1"/>
    <xf numFmtId="2" fontId="0" fillId="0" borderId="9" xfId="0" applyNumberFormat="1" applyBorder="1"/>
    <xf numFmtId="0" fontId="0" fillId="0" borderId="1" xfId="0" applyBorder="1" applyAlignment="1"/>
    <xf numFmtId="0" fontId="0" fillId="0" borderId="0" xfId="0" applyBorder="1"/>
    <xf numFmtId="0" fontId="6" fillId="0" borderId="1" xfId="0" applyFont="1" applyFill="1" applyBorder="1"/>
    <xf numFmtId="0" fontId="6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180975</xdr:colOff>
      <xdr:row>9</xdr:row>
      <xdr:rowOff>0</xdr:rowOff>
    </xdr:from>
    <xdr:ext cx="1079476" cy="66674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9BA01FE7-24F2-4ED7-9DEA-FA0A132F930E}"/>
                </a:ext>
              </a:extLst>
            </xdr:cNvPr>
            <xdr:cNvSpPr txBox="1"/>
          </xdr:nvSpPr>
          <xdr:spPr>
            <a:xfrm>
              <a:off x="9705975" y="1714500"/>
              <a:ext cx="1079476" cy="6667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∆</m:t>
                    </m:r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  <m:sSup>
                          <m:sSupPr>
                            <m:ctrl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𝑙</m:t>
                            </m:r>
                          </m:e>
                          <m:sup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3</m:t>
                            </m:r>
                          </m:sup>
                        </m:sSup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48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𝐸𝐼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9BA01FE7-24F2-4ED7-9DEA-FA0A132F930E}"/>
                </a:ext>
              </a:extLst>
            </xdr:cNvPr>
            <xdr:cNvSpPr txBox="1"/>
          </xdr:nvSpPr>
          <xdr:spPr>
            <a:xfrm>
              <a:off x="9705975" y="1714500"/>
              <a:ext cx="1079476" cy="6667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=(𝑃𝑙^3)/48𝐸𝐼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9</xdr:col>
      <xdr:colOff>114300</xdr:colOff>
      <xdr:row>12</xdr:row>
      <xdr:rowOff>0</xdr:rowOff>
    </xdr:from>
    <xdr:ext cx="1231876" cy="4381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4F1025D5-BFF8-4B88-B1D1-068201739394}"/>
                </a:ext>
              </a:extLst>
            </xdr:cNvPr>
            <xdr:cNvSpPr txBox="1"/>
          </xdr:nvSpPr>
          <xdr:spPr>
            <a:xfrm>
              <a:off x="9639300" y="2124075"/>
              <a:ext cx="1231876" cy="4381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∆</m:t>
                    </m:r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  <m:sSup>
                          <m:sSupPr>
                            <m:ctrl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𝑙</m:t>
                            </m:r>
                          </m:e>
                          <m:sup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3</m:t>
                            </m:r>
                          </m:sup>
                        </m:sSup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192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𝐸𝐼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4F1025D5-BFF8-4B88-B1D1-068201739394}"/>
                </a:ext>
              </a:extLst>
            </xdr:cNvPr>
            <xdr:cNvSpPr txBox="1"/>
          </xdr:nvSpPr>
          <xdr:spPr>
            <a:xfrm>
              <a:off x="9639300" y="2124075"/>
              <a:ext cx="1231876" cy="4381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=(𝑃𝑙^3)/192𝐸𝐼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9</xdr:col>
      <xdr:colOff>400050</xdr:colOff>
      <xdr:row>15</xdr:row>
      <xdr:rowOff>0</xdr:rowOff>
    </xdr:from>
    <xdr:ext cx="676275" cy="3810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C02012AF-243F-420C-AD0A-46B6C4C56800}"/>
                </a:ext>
              </a:extLst>
            </xdr:cNvPr>
            <xdr:cNvSpPr txBox="1"/>
          </xdr:nvSpPr>
          <xdr:spPr>
            <a:xfrm>
              <a:off x="9925050" y="2695575"/>
              <a:ext cx="676275" cy="3810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∆</m:t>
                    </m:r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  <m:sSup>
                          <m:sSupPr>
                            <m:ctrl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𝑙</m:t>
                            </m:r>
                          </m:e>
                          <m:sup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3</m:t>
                            </m:r>
                          </m:sup>
                        </m:sSup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3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𝐸𝐼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C02012AF-243F-420C-AD0A-46B6C4C56800}"/>
                </a:ext>
              </a:extLst>
            </xdr:cNvPr>
            <xdr:cNvSpPr txBox="1"/>
          </xdr:nvSpPr>
          <xdr:spPr>
            <a:xfrm>
              <a:off x="9925050" y="2695575"/>
              <a:ext cx="676275" cy="3810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=(𝑃𝑙^3)/3𝐸𝐼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M17"/>
  <sheetViews>
    <sheetView topLeftCell="B4" workbookViewId="0">
      <selection activeCell="N9" sqref="N9"/>
    </sheetView>
  </sheetViews>
  <sheetFormatPr defaultRowHeight="15" x14ac:dyDescent="0.25"/>
  <cols>
    <col min="3" max="3" width="6" customWidth="1"/>
    <col min="4" max="4" width="22.85546875" customWidth="1"/>
    <col min="5" max="5" width="9.42578125" customWidth="1"/>
    <col min="6" max="6" width="7.28515625" customWidth="1"/>
    <col min="7" max="7" width="13.28515625" customWidth="1"/>
    <col min="8" max="8" width="12.28515625" customWidth="1"/>
    <col min="9" max="9" width="21.7109375" customWidth="1"/>
    <col min="10" max="10" width="15.28515625" customWidth="1"/>
  </cols>
  <sheetData>
    <row r="6" spans="3:13" ht="44.25" customHeight="1" x14ac:dyDescent="0.25">
      <c r="C6" s="1" t="s">
        <v>0</v>
      </c>
      <c r="D6" s="1" t="s">
        <v>1</v>
      </c>
      <c r="E6" s="35" t="s">
        <v>2</v>
      </c>
      <c r="F6" s="1" t="s">
        <v>3</v>
      </c>
      <c r="G6" s="36" t="s">
        <v>4</v>
      </c>
      <c r="H6" s="36"/>
      <c r="I6" s="35" t="s">
        <v>7</v>
      </c>
      <c r="J6" s="35" t="s">
        <v>8</v>
      </c>
      <c r="K6" s="1" t="s">
        <v>17</v>
      </c>
      <c r="L6" s="2" t="s">
        <v>16</v>
      </c>
      <c r="M6" s="8" t="s">
        <v>18</v>
      </c>
    </row>
    <row r="7" spans="3:13" x14ac:dyDescent="0.25">
      <c r="C7" s="1"/>
      <c r="D7" s="1"/>
      <c r="E7" s="1"/>
      <c r="F7" s="1"/>
      <c r="G7" s="1" t="s">
        <v>5</v>
      </c>
      <c r="H7" s="1" t="s">
        <v>6</v>
      </c>
      <c r="I7" s="1"/>
      <c r="J7" s="1"/>
      <c r="K7" s="1"/>
      <c r="L7" s="37"/>
      <c r="M7" s="8"/>
    </row>
    <row r="8" spans="3:13" ht="16.5" x14ac:dyDescent="0.25">
      <c r="C8" s="1"/>
      <c r="D8" s="1"/>
      <c r="E8" s="1" t="s">
        <v>9</v>
      </c>
      <c r="F8" s="1" t="s">
        <v>10</v>
      </c>
      <c r="G8" s="1"/>
      <c r="H8" s="1"/>
      <c r="I8" s="1" t="s">
        <v>11</v>
      </c>
      <c r="J8" s="1"/>
      <c r="K8" s="1" t="s">
        <v>13</v>
      </c>
      <c r="L8" s="1" t="s">
        <v>13</v>
      </c>
      <c r="M8" s="8"/>
    </row>
    <row r="9" spans="3:13" x14ac:dyDescent="0.25">
      <c r="C9" s="2"/>
      <c r="D9" s="1" t="s">
        <v>12</v>
      </c>
      <c r="E9" s="2"/>
      <c r="F9" s="2"/>
      <c r="G9" s="2"/>
      <c r="H9" s="2"/>
      <c r="I9" s="2"/>
      <c r="J9" s="2"/>
      <c r="K9" s="2"/>
      <c r="L9" s="37"/>
      <c r="M9" s="8"/>
    </row>
    <row r="10" spans="3:13" x14ac:dyDescent="0.25">
      <c r="C10" s="2">
        <v>1</v>
      </c>
      <c r="D10" s="2"/>
      <c r="E10" s="2">
        <v>1</v>
      </c>
      <c r="F10" s="2">
        <v>5</v>
      </c>
      <c r="G10" s="2">
        <v>0</v>
      </c>
      <c r="H10" s="2">
        <v>174</v>
      </c>
      <c r="I10" s="2">
        <f>(H10-G10)*0.01</f>
        <v>1.74</v>
      </c>
      <c r="J10" s="31"/>
      <c r="K10" s="38">
        <f>(F10*E10^3)/(48*I10*10^-3)</f>
        <v>59.865900383141764</v>
      </c>
      <c r="L10" s="37">
        <v>52.084000000000003</v>
      </c>
      <c r="M10" s="8">
        <f>(L10-K10)*100/L10</f>
        <v>-14.941057490096306</v>
      </c>
    </row>
    <row r="11" spans="3:13" x14ac:dyDescent="0.25">
      <c r="C11" s="2">
        <v>2</v>
      </c>
      <c r="D11" s="2"/>
      <c r="E11" s="2">
        <v>1</v>
      </c>
      <c r="F11" s="2">
        <v>10</v>
      </c>
      <c r="G11" s="2">
        <v>0</v>
      </c>
      <c r="H11" s="2">
        <v>378</v>
      </c>
      <c r="I11" s="2">
        <f>(H11-G11)*0.01</f>
        <v>3.7800000000000002</v>
      </c>
      <c r="J11" s="31"/>
      <c r="K11" s="38">
        <f>(F11*E11^3)/(48*I11*10^-3)</f>
        <v>55.114638447971785</v>
      </c>
      <c r="L11" s="37">
        <v>52.084000000000003</v>
      </c>
      <c r="M11" s="8">
        <f t="shared" ref="M11:M16" si="0">(L11-K11)*100/L11</f>
        <v>-5.8187513400886681</v>
      </c>
    </row>
    <row r="12" spans="3:13" x14ac:dyDescent="0.25">
      <c r="C12" s="2"/>
      <c r="D12" s="1" t="s">
        <v>14</v>
      </c>
      <c r="E12" s="2"/>
      <c r="F12" s="2"/>
      <c r="G12" s="2"/>
      <c r="H12" s="2"/>
      <c r="I12" s="2"/>
      <c r="J12" s="30"/>
      <c r="K12" s="38"/>
      <c r="L12" s="37"/>
      <c r="M12" s="8"/>
    </row>
    <row r="13" spans="3:13" x14ac:dyDescent="0.25">
      <c r="C13" s="2">
        <v>3</v>
      </c>
      <c r="D13" s="2"/>
      <c r="E13" s="2">
        <v>1</v>
      </c>
      <c r="F13" s="2">
        <v>5</v>
      </c>
      <c r="G13" s="2">
        <v>0</v>
      </c>
      <c r="H13" s="2">
        <v>180</v>
      </c>
      <c r="I13" s="2">
        <f>(H13-G13)*0.01</f>
        <v>1.8</v>
      </c>
      <c r="J13" s="31"/>
      <c r="K13" s="38">
        <f>(F13*E13^3)/(192*I13*10^-3)</f>
        <v>14.467592592592592</v>
      </c>
      <c r="L13" s="37">
        <v>52.084000000000003</v>
      </c>
      <c r="M13" s="8">
        <f t="shared" si="0"/>
        <v>72.222577773226732</v>
      </c>
    </row>
    <row r="14" spans="3:13" x14ac:dyDescent="0.25">
      <c r="C14" s="2">
        <v>4</v>
      </c>
      <c r="D14" s="2"/>
      <c r="E14" s="2">
        <v>1</v>
      </c>
      <c r="F14" s="2">
        <v>10</v>
      </c>
      <c r="G14" s="2">
        <v>0</v>
      </c>
      <c r="H14" s="2">
        <v>382</v>
      </c>
      <c r="I14" s="2">
        <f t="shared" ref="I14:I16" si="1">(H14-G14)*0.01</f>
        <v>3.8200000000000003</v>
      </c>
      <c r="J14" s="31"/>
      <c r="K14" s="38">
        <f>(F14*E14^3)/(192*I14*10^-3)</f>
        <v>13.634380453752179</v>
      </c>
      <c r="L14" s="37">
        <v>52.084000000000003</v>
      </c>
      <c r="M14" s="8">
        <f t="shared" si="0"/>
        <v>73.822324603040897</v>
      </c>
    </row>
    <row r="15" spans="3:13" x14ac:dyDescent="0.25">
      <c r="C15" s="2"/>
      <c r="D15" s="1" t="s">
        <v>15</v>
      </c>
      <c r="E15" s="2"/>
      <c r="F15" s="2"/>
      <c r="G15" s="2"/>
      <c r="H15" s="2"/>
      <c r="I15" s="2"/>
      <c r="J15" s="30"/>
      <c r="K15" s="38"/>
      <c r="L15" s="37"/>
      <c r="M15" s="8"/>
    </row>
    <row r="16" spans="3:13" x14ac:dyDescent="0.25">
      <c r="C16" s="2">
        <v>5</v>
      </c>
      <c r="D16" s="2"/>
      <c r="E16" s="2">
        <v>1</v>
      </c>
      <c r="F16" s="2">
        <v>10</v>
      </c>
      <c r="G16" s="2">
        <v>0</v>
      </c>
      <c r="H16" s="2">
        <v>447</v>
      </c>
      <c r="I16" s="2">
        <f t="shared" si="1"/>
        <v>4.47</v>
      </c>
      <c r="J16" s="31"/>
      <c r="K16" s="38">
        <f>(F16*E16^3)/(3*I16*10^-3)</f>
        <v>745.71215510812829</v>
      </c>
      <c r="L16" s="37">
        <v>52.084000000000003</v>
      </c>
      <c r="M16" s="8">
        <f t="shared" si="0"/>
        <v>-1331.7490114202601</v>
      </c>
    </row>
    <row r="17" spans="3:13" x14ac:dyDescent="0.25">
      <c r="C17" s="2"/>
      <c r="D17" s="2"/>
      <c r="E17" s="2"/>
      <c r="F17" s="2"/>
      <c r="G17" s="2"/>
      <c r="H17" s="2"/>
      <c r="I17" s="2"/>
      <c r="J17" s="31"/>
      <c r="K17" s="38"/>
      <c r="L17" s="37"/>
      <c r="M17" s="8"/>
    </row>
  </sheetData>
  <mergeCells count="4">
    <mergeCell ref="J10:J11"/>
    <mergeCell ref="J13:J14"/>
    <mergeCell ref="J16:J17"/>
    <mergeCell ref="G6:H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L29"/>
  <sheetViews>
    <sheetView workbookViewId="0">
      <selection activeCell="K14" sqref="K14"/>
    </sheetView>
  </sheetViews>
  <sheetFormatPr defaultRowHeight="15" x14ac:dyDescent="0.25"/>
  <cols>
    <col min="2" max="2" width="9.85546875" customWidth="1"/>
    <col min="4" max="4" width="16.7109375" customWidth="1"/>
    <col min="5" max="5" width="14" customWidth="1"/>
    <col min="6" max="6" width="13.85546875" customWidth="1"/>
    <col min="7" max="7" width="20.42578125" customWidth="1"/>
    <col min="10" max="10" width="14.140625" customWidth="1"/>
    <col min="11" max="11" width="16" customWidth="1"/>
  </cols>
  <sheetData>
    <row r="6" spans="2:12" ht="15.75" thickBot="1" x14ac:dyDescent="0.3"/>
    <row r="7" spans="2:12" ht="28.5" x14ac:dyDescent="0.25">
      <c r="B7" s="3" t="s">
        <v>19</v>
      </c>
      <c r="C7" s="4" t="s">
        <v>27</v>
      </c>
      <c r="D7" s="7" t="s">
        <v>28</v>
      </c>
      <c r="E7" s="32" t="s">
        <v>25</v>
      </c>
      <c r="F7" s="32"/>
      <c r="G7" s="11" t="s">
        <v>26</v>
      </c>
    </row>
    <row r="8" spans="2:12" x14ac:dyDescent="0.25">
      <c r="B8" s="5"/>
      <c r="C8" s="1"/>
      <c r="D8" s="1"/>
      <c r="E8" s="1" t="s">
        <v>29</v>
      </c>
      <c r="F8" s="1" t="s">
        <v>30</v>
      </c>
      <c r="G8" s="6"/>
      <c r="I8" s="9" t="s">
        <v>35</v>
      </c>
      <c r="J8" s="9" t="s">
        <v>33</v>
      </c>
      <c r="K8" s="9" t="s">
        <v>34</v>
      </c>
      <c r="L8" s="9" t="s">
        <v>36</v>
      </c>
    </row>
    <row r="9" spans="2:12" x14ac:dyDescent="0.25">
      <c r="B9" s="5"/>
      <c r="C9" s="1"/>
      <c r="D9" s="1" t="s">
        <v>9</v>
      </c>
      <c r="E9" s="1"/>
      <c r="F9" s="1"/>
      <c r="G9" s="6" t="s">
        <v>10</v>
      </c>
      <c r="I9" s="9"/>
      <c r="J9" s="9" t="s">
        <v>10</v>
      </c>
      <c r="K9" s="9" t="s">
        <v>10</v>
      </c>
      <c r="L9" s="9"/>
    </row>
    <row r="10" spans="2:12" x14ac:dyDescent="0.25">
      <c r="B10" s="12">
        <v>1</v>
      </c>
      <c r="C10" s="9" t="s">
        <v>20</v>
      </c>
      <c r="D10" s="8">
        <v>1</v>
      </c>
      <c r="E10" s="8">
        <v>500</v>
      </c>
      <c r="F10" s="8">
        <v>648</v>
      </c>
      <c r="G10" s="13">
        <f>(F10-E10)*0.1</f>
        <v>14.8</v>
      </c>
      <c r="I10" s="8" t="s">
        <v>20</v>
      </c>
      <c r="J10" s="8">
        <v>8.1</v>
      </c>
      <c r="K10" s="8">
        <v>4.5</v>
      </c>
      <c r="L10" s="8">
        <f>(K10-J10)*100/K10</f>
        <v>-79.999999999999986</v>
      </c>
    </row>
    <row r="11" spans="2:12" x14ac:dyDescent="0.25">
      <c r="B11" s="12"/>
      <c r="C11" s="9" t="s">
        <v>21</v>
      </c>
      <c r="D11" s="8">
        <v>1</v>
      </c>
      <c r="E11" s="8">
        <v>500</v>
      </c>
      <c r="F11" s="8">
        <v>834</v>
      </c>
      <c r="G11" s="13">
        <f t="shared" ref="G11:G20" si="0">(F11-E11)*0.1</f>
        <v>33.4</v>
      </c>
      <c r="I11" s="8" t="s">
        <v>21</v>
      </c>
      <c r="J11" s="8">
        <v>34.020000000000003</v>
      </c>
      <c r="K11" s="8">
        <v>32.5</v>
      </c>
      <c r="L11" s="24">
        <f t="shared" ref="L11:L12" si="1">(K11-J11)*100/K11</f>
        <v>-4.676923076923087</v>
      </c>
    </row>
    <row r="12" spans="2:12" x14ac:dyDescent="0.25">
      <c r="B12" s="12"/>
      <c r="C12" s="10" t="s">
        <v>22</v>
      </c>
      <c r="D12" s="8">
        <v>1</v>
      </c>
      <c r="E12" s="8">
        <v>500</v>
      </c>
      <c r="F12" s="8">
        <v>622</v>
      </c>
      <c r="G12" s="13">
        <f t="shared" si="0"/>
        <v>12.200000000000001</v>
      </c>
      <c r="I12" s="8" t="s">
        <v>22</v>
      </c>
      <c r="J12" s="8">
        <v>14.6</v>
      </c>
      <c r="K12" s="8">
        <v>13</v>
      </c>
      <c r="L12" s="24">
        <f t="shared" si="1"/>
        <v>-12.307692307692305</v>
      </c>
    </row>
    <row r="13" spans="2:12" x14ac:dyDescent="0.25">
      <c r="B13" s="12"/>
      <c r="C13" s="9"/>
      <c r="D13" s="8"/>
      <c r="E13" s="8"/>
      <c r="F13" s="8"/>
      <c r="G13" s="13"/>
    </row>
    <row r="14" spans="2:12" x14ac:dyDescent="0.25">
      <c r="B14" s="12">
        <v>2</v>
      </c>
      <c r="C14" s="9" t="s">
        <v>20</v>
      </c>
      <c r="D14" s="8">
        <v>1</v>
      </c>
      <c r="E14" s="8">
        <v>500</v>
      </c>
      <c r="F14" s="8">
        <v>551</v>
      </c>
      <c r="G14" s="13">
        <f t="shared" si="0"/>
        <v>5.1000000000000005</v>
      </c>
    </row>
    <row r="15" spans="2:12" x14ac:dyDescent="0.25">
      <c r="B15" s="12"/>
      <c r="C15" s="9" t="s">
        <v>21</v>
      </c>
      <c r="D15" s="8">
        <v>1</v>
      </c>
      <c r="E15" s="8">
        <v>500</v>
      </c>
      <c r="F15" s="8">
        <v>855.5</v>
      </c>
      <c r="G15" s="13">
        <f t="shared" si="0"/>
        <v>35.550000000000004</v>
      </c>
    </row>
    <row r="16" spans="2:12" x14ac:dyDescent="0.25">
      <c r="B16" s="12"/>
      <c r="C16" s="9" t="s">
        <v>22</v>
      </c>
      <c r="D16" s="8">
        <v>1</v>
      </c>
      <c r="E16" s="8">
        <v>500</v>
      </c>
      <c r="F16" s="8">
        <v>699</v>
      </c>
      <c r="G16" s="13">
        <f t="shared" si="0"/>
        <v>19.900000000000002</v>
      </c>
    </row>
    <row r="17" spans="2:7" x14ac:dyDescent="0.25">
      <c r="B17" s="12"/>
      <c r="C17" s="9"/>
      <c r="D17" s="8"/>
      <c r="E17" s="8"/>
      <c r="F17" s="8"/>
      <c r="G17" s="13"/>
    </row>
    <row r="18" spans="2:7" x14ac:dyDescent="0.25">
      <c r="B18" s="12">
        <v>3</v>
      </c>
      <c r="C18" s="9" t="s">
        <v>20</v>
      </c>
      <c r="D18" s="8">
        <v>1</v>
      </c>
      <c r="E18" s="8">
        <v>500</v>
      </c>
      <c r="F18" s="8">
        <v>544</v>
      </c>
      <c r="G18" s="13">
        <f t="shared" si="0"/>
        <v>4.4000000000000004</v>
      </c>
    </row>
    <row r="19" spans="2:7" x14ac:dyDescent="0.25">
      <c r="B19" s="12"/>
      <c r="C19" s="9" t="s">
        <v>21</v>
      </c>
      <c r="D19" s="8">
        <v>1</v>
      </c>
      <c r="E19" s="8">
        <v>500</v>
      </c>
      <c r="F19" s="8">
        <v>831</v>
      </c>
      <c r="G19" s="13">
        <f t="shared" si="0"/>
        <v>33.1</v>
      </c>
    </row>
    <row r="20" spans="2:7" ht="15.75" thickBot="1" x14ac:dyDescent="0.3">
      <c r="B20" s="14"/>
      <c r="C20" s="15" t="s">
        <v>22</v>
      </c>
      <c r="D20" s="16">
        <v>1</v>
      </c>
      <c r="E20" s="16">
        <v>500</v>
      </c>
      <c r="F20" s="16">
        <v>617</v>
      </c>
      <c r="G20" s="17">
        <f t="shared" si="0"/>
        <v>11.700000000000001</v>
      </c>
    </row>
    <row r="22" spans="2:7" ht="15.75" thickBot="1" x14ac:dyDescent="0.3"/>
    <row r="23" spans="2:7" x14ac:dyDescent="0.25">
      <c r="D23" s="19" t="s">
        <v>31</v>
      </c>
      <c r="E23" s="20" t="s">
        <v>10</v>
      </c>
    </row>
    <row r="24" spans="2:7" x14ac:dyDescent="0.25">
      <c r="D24" s="21" t="s">
        <v>32</v>
      </c>
      <c r="E24" s="13">
        <f>(G10+G14+G18)/3</f>
        <v>8.1000000000000014</v>
      </c>
    </row>
    <row r="25" spans="2:7" x14ac:dyDescent="0.25">
      <c r="D25" s="21" t="s">
        <v>23</v>
      </c>
      <c r="E25" s="23">
        <f>(G11+G15+G19)/3</f>
        <v>34.016666666666673</v>
      </c>
    </row>
    <row r="26" spans="2:7" ht="15.75" thickBot="1" x14ac:dyDescent="0.3">
      <c r="D26" s="22" t="s">
        <v>24</v>
      </c>
      <c r="E26" s="17">
        <f>(G12+G16+G20)/3</f>
        <v>14.600000000000001</v>
      </c>
    </row>
    <row r="28" spans="2:7" ht="15.75" thickBot="1" x14ac:dyDescent="0.3"/>
    <row r="29" spans="2:7" ht="15.75" thickBot="1" x14ac:dyDescent="0.3">
      <c r="F29" s="18"/>
    </row>
  </sheetData>
  <mergeCells count="1">
    <mergeCell ref="E7:F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L28"/>
  <sheetViews>
    <sheetView topLeftCell="A4" workbookViewId="0">
      <selection activeCell="J19" sqref="J19"/>
    </sheetView>
  </sheetViews>
  <sheetFormatPr defaultRowHeight="15" x14ac:dyDescent="0.25"/>
  <cols>
    <col min="4" max="4" width="12.140625" customWidth="1"/>
    <col min="5" max="5" width="14.7109375" customWidth="1"/>
    <col min="6" max="6" width="13.85546875" customWidth="1"/>
    <col min="7" max="7" width="20.140625" customWidth="1"/>
  </cols>
  <sheetData>
    <row r="6" spans="2:12" ht="15.75" thickBot="1" x14ac:dyDescent="0.3"/>
    <row r="7" spans="2:12" ht="71.25" x14ac:dyDescent="0.25">
      <c r="B7" s="3" t="s">
        <v>19</v>
      </c>
      <c r="C7" s="4" t="s">
        <v>27</v>
      </c>
      <c r="D7" s="7" t="s">
        <v>28</v>
      </c>
      <c r="E7" s="32" t="s">
        <v>25</v>
      </c>
      <c r="F7" s="32"/>
      <c r="G7" s="11" t="s">
        <v>26</v>
      </c>
    </row>
    <row r="8" spans="2:12" x14ac:dyDescent="0.25">
      <c r="B8" s="5"/>
      <c r="C8" s="1"/>
      <c r="D8" s="1"/>
      <c r="E8" s="1" t="s">
        <v>29</v>
      </c>
      <c r="F8" s="1" t="s">
        <v>30</v>
      </c>
      <c r="G8" s="6"/>
    </row>
    <row r="9" spans="2:12" x14ac:dyDescent="0.25">
      <c r="B9" s="5"/>
      <c r="C9" s="1"/>
      <c r="D9" s="1" t="s">
        <v>9</v>
      </c>
      <c r="E9" s="1"/>
      <c r="F9" s="1"/>
      <c r="G9" s="6" t="s">
        <v>10</v>
      </c>
    </row>
    <row r="10" spans="2:12" x14ac:dyDescent="0.25">
      <c r="B10" s="12">
        <v>1</v>
      </c>
      <c r="C10" s="9" t="s">
        <v>20</v>
      </c>
      <c r="D10" s="8">
        <v>1</v>
      </c>
      <c r="E10" s="8">
        <v>500</v>
      </c>
      <c r="F10" s="8">
        <v>550</v>
      </c>
      <c r="G10" s="13">
        <f>(F10-E10)*0.1</f>
        <v>5</v>
      </c>
    </row>
    <row r="11" spans="2:12" x14ac:dyDescent="0.25">
      <c r="B11" s="12"/>
      <c r="C11" s="9" t="s">
        <v>21</v>
      </c>
      <c r="D11" s="8">
        <v>1</v>
      </c>
      <c r="E11" s="8">
        <v>500</v>
      </c>
      <c r="F11" s="8">
        <v>748</v>
      </c>
      <c r="G11" s="13">
        <f t="shared" ref="G11:G20" si="0">(F11-E11)*0.1</f>
        <v>24.8</v>
      </c>
    </row>
    <row r="12" spans="2:12" x14ac:dyDescent="0.25">
      <c r="B12" s="12"/>
      <c r="C12" s="10" t="s">
        <v>22</v>
      </c>
      <c r="D12" s="8">
        <v>1</v>
      </c>
      <c r="E12" s="8">
        <v>500</v>
      </c>
      <c r="F12" s="8">
        <v>622</v>
      </c>
      <c r="G12" s="13">
        <f t="shared" si="0"/>
        <v>12.200000000000001</v>
      </c>
      <c r="I12" s="9" t="s">
        <v>35</v>
      </c>
      <c r="J12" s="9" t="s">
        <v>33</v>
      </c>
      <c r="K12" s="9" t="s">
        <v>34</v>
      </c>
      <c r="L12" s="9" t="s">
        <v>36</v>
      </c>
    </row>
    <row r="13" spans="2:12" x14ac:dyDescent="0.25">
      <c r="B13" s="12"/>
      <c r="C13" s="9"/>
      <c r="D13" s="8"/>
      <c r="E13" s="8"/>
      <c r="F13" s="8"/>
      <c r="G13" s="13"/>
      <c r="I13" s="9"/>
      <c r="J13" s="9" t="s">
        <v>10</v>
      </c>
      <c r="K13" s="9" t="s">
        <v>10</v>
      </c>
      <c r="L13" s="9"/>
    </row>
    <row r="14" spans="2:12" x14ac:dyDescent="0.25">
      <c r="B14" s="12">
        <v>2</v>
      </c>
      <c r="C14" s="9" t="s">
        <v>20</v>
      </c>
      <c r="D14" s="8">
        <v>1</v>
      </c>
      <c r="E14" s="8">
        <v>500</v>
      </c>
      <c r="F14" s="8">
        <v>554</v>
      </c>
      <c r="G14" s="13">
        <f t="shared" si="0"/>
        <v>5.4</v>
      </c>
      <c r="I14" s="8" t="s">
        <v>20</v>
      </c>
      <c r="J14" s="24">
        <f>E26</f>
        <v>4.9666666666666668</v>
      </c>
      <c r="K14" s="8">
        <v>4.0999999999999996</v>
      </c>
      <c r="L14" s="8">
        <f>(K14-J14)*100/K14</f>
        <v>-21.138211382113834</v>
      </c>
    </row>
    <row r="15" spans="2:12" x14ac:dyDescent="0.25">
      <c r="B15" s="12"/>
      <c r="C15" s="9" t="s">
        <v>21</v>
      </c>
      <c r="D15" s="8">
        <v>1</v>
      </c>
      <c r="E15" s="8">
        <v>500</v>
      </c>
      <c r="F15" s="8">
        <v>758</v>
      </c>
      <c r="G15" s="13">
        <f t="shared" si="0"/>
        <v>25.8</v>
      </c>
      <c r="I15" s="8" t="s">
        <v>21</v>
      </c>
      <c r="J15" s="24">
        <f>E27</f>
        <v>24.433333333333337</v>
      </c>
      <c r="K15" s="8">
        <v>33.17</v>
      </c>
      <c r="L15" s="24">
        <f t="shared" ref="L15:L16" si="1">(K15-J15)*100/K15</f>
        <v>26.339061400864228</v>
      </c>
    </row>
    <row r="16" spans="2:12" x14ac:dyDescent="0.25">
      <c r="B16" s="12"/>
      <c r="C16" s="9" t="s">
        <v>22</v>
      </c>
      <c r="D16" s="8">
        <v>1</v>
      </c>
      <c r="E16" s="8">
        <v>500</v>
      </c>
      <c r="F16" s="8">
        <v>609</v>
      </c>
      <c r="G16" s="13">
        <f t="shared" si="0"/>
        <v>10.9</v>
      </c>
      <c r="I16" s="8" t="s">
        <v>22</v>
      </c>
      <c r="J16" s="24">
        <f>E28</f>
        <v>11.533333333333333</v>
      </c>
      <c r="K16" s="8">
        <v>12.73</v>
      </c>
      <c r="L16" s="24">
        <f t="shared" si="1"/>
        <v>9.4003665881120746</v>
      </c>
    </row>
    <row r="17" spans="2:7" x14ac:dyDescent="0.25">
      <c r="B17" s="12"/>
      <c r="C17" s="9"/>
      <c r="D17" s="8"/>
      <c r="E17" s="8"/>
      <c r="F17" s="8"/>
      <c r="G17" s="13"/>
    </row>
    <row r="18" spans="2:7" x14ac:dyDescent="0.25">
      <c r="B18" s="12">
        <v>3</v>
      </c>
      <c r="C18" s="9" t="s">
        <v>20</v>
      </c>
      <c r="D18" s="8">
        <v>1</v>
      </c>
      <c r="E18" s="8">
        <v>500</v>
      </c>
      <c r="F18" s="8">
        <v>545</v>
      </c>
      <c r="G18" s="13">
        <f t="shared" si="0"/>
        <v>4.5</v>
      </c>
    </row>
    <row r="19" spans="2:7" x14ac:dyDescent="0.25">
      <c r="B19" s="12"/>
      <c r="C19" s="9" t="s">
        <v>21</v>
      </c>
      <c r="D19" s="8">
        <v>1</v>
      </c>
      <c r="E19" s="8">
        <v>500</v>
      </c>
      <c r="F19" s="8">
        <v>727</v>
      </c>
      <c r="G19" s="13">
        <f t="shared" si="0"/>
        <v>22.700000000000003</v>
      </c>
    </row>
    <row r="20" spans="2:7" ht="15.75" thickBot="1" x14ac:dyDescent="0.3">
      <c r="B20" s="14"/>
      <c r="C20" s="15" t="s">
        <v>22</v>
      </c>
      <c r="D20" s="16">
        <v>1</v>
      </c>
      <c r="E20" s="16">
        <v>500</v>
      </c>
      <c r="F20" s="16">
        <v>615</v>
      </c>
      <c r="G20" s="17">
        <f t="shared" si="0"/>
        <v>11.5</v>
      </c>
    </row>
    <row r="24" spans="2:7" ht="15.75" thickBot="1" x14ac:dyDescent="0.3"/>
    <row r="25" spans="2:7" x14ac:dyDescent="0.25">
      <c r="D25" s="19" t="s">
        <v>31</v>
      </c>
      <c r="E25" s="20" t="s">
        <v>10</v>
      </c>
    </row>
    <row r="26" spans="2:7" x14ac:dyDescent="0.25">
      <c r="D26" s="21" t="s">
        <v>32</v>
      </c>
      <c r="E26" s="23">
        <f>(G10+G14+G18)/3</f>
        <v>4.9666666666666668</v>
      </c>
    </row>
    <row r="27" spans="2:7" x14ac:dyDescent="0.25">
      <c r="D27" s="21" t="s">
        <v>23</v>
      </c>
      <c r="E27" s="23">
        <f>(G11+G15+G19)/3</f>
        <v>24.433333333333337</v>
      </c>
    </row>
    <row r="28" spans="2:7" ht="15.75" thickBot="1" x14ac:dyDescent="0.3">
      <c r="D28" s="22" t="s">
        <v>24</v>
      </c>
      <c r="E28" s="25">
        <f>(G12+G16+G20)/3</f>
        <v>11.533333333333333</v>
      </c>
    </row>
  </sheetData>
  <mergeCells count="1">
    <mergeCell ref="E7:F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M21"/>
  <sheetViews>
    <sheetView tabSelected="1" workbookViewId="0">
      <selection activeCell="K19" sqref="K19"/>
    </sheetView>
  </sheetViews>
  <sheetFormatPr defaultRowHeight="15" x14ac:dyDescent="0.25"/>
  <cols>
    <col min="3" max="3" width="16.5703125" customWidth="1"/>
    <col min="4" max="4" width="11.7109375" customWidth="1"/>
    <col min="6" max="6" width="15.28515625" customWidth="1"/>
    <col min="7" max="7" width="14" customWidth="1"/>
    <col min="8" max="8" width="12.28515625" customWidth="1"/>
    <col min="9" max="9" width="14.28515625" customWidth="1"/>
    <col min="10" max="10" width="19" customWidth="1"/>
    <col min="11" max="11" width="12" customWidth="1"/>
  </cols>
  <sheetData>
    <row r="4" spans="3:13" x14ac:dyDescent="0.25">
      <c r="D4" s="9" t="s">
        <v>45</v>
      </c>
      <c r="E4" s="34" t="s">
        <v>46</v>
      </c>
      <c r="F4" s="34"/>
      <c r="G4" s="8" t="s">
        <v>47</v>
      </c>
    </row>
    <row r="5" spans="3:13" x14ac:dyDescent="0.25">
      <c r="D5" s="8"/>
      <c r="E5" s="34" t="s">
        <v>48</v>
      </c>
      <c r="F5" s="34"/>
      <c r="G5" s="8" t="s">
        <v>49</v>
      </c>
    </row>
    <row r="7" spans="3:13" x14ac:dyDescent="0.25">
      <c r="C7" s="9" t="s">
        <v>39</v>
      </c>
      <c r="D7" s="9" t="s">
        <v>37</v>
      </c>
      <c r="E7" s="9" t="s">
        <v>38</v>
      </c>
      <c r="F7" s="9" t="s">
        <v>41</v>
      </c>
      <c r="G7" s="33" t="s">
        <v>42</v>
      </c>
      <c r="H7" s="33"/>
      <c r="I7" s="9" t="s">
        <v>50</v>
      </c>
      <c r="J7" s="28" t="s">
        <v>51</v>
      </c>
      <c r="K7" s="28" t="s">
        <v>52</v>
      </c>
    </row>
    <row r="8" spans="3:13" x14ac:dyDescent="0.25">
      <c r="C8" s="9"/>
      <c r="D8" s="9"/>
      <c r="E8" s="9" t="s">
        <v>10</v>
      </c>
      <c r="F8" s="9"/>
      <c r="G8" s="9" t="s">
        <v>29</v>
      </c>
      <c r="H8" s="9" t="s">
        <v>6</v>
      </c>
      <c r="I8" s="9" t="s">
        <v>11</v>
      </c>
      <c r="J8" s="28" t="s">
        <v>11</v>
      </c>
      <c r="K8" s="8"/>
    </row>
    <row r="9" spans="3:13" x14ac:dyDescent="0.25">
      <c r="C9" s="29" t="s">
        <v>40</v>
      </c>
      <c r="D9" s="26"/>
      <c r="E9" s="8"/>
      <c r="F9" s="8"/>
      <c r="G9" s="8"/>
      <c r="H9" s="8"/>
      <c r="I9" s="8"/>
      <c r="J9" s="8"/>
      <c r="K9" s="8"/>
      <c r="M9" s="27"/>
    </row>
    <row r="10" spans="3:13" x14ac:dyDescent="0.25">
      <c r="C10" s="8"/>
      <c r="D10" s="8" t="s">
        <v>22</v>
      </c>
      <c r="E10" s="8">
        <v>10</v>
      </c>
      <c r="F10" s="8" t="s">
        <v>43</v>
      </c>
      <c r="G10" s="8">
        <v>1900</v>
      </c>
      <c r="H10" s="8">
        <v>1750</v>
      </c>
      <c r="I10" s="8">
        <f>(G10-H10)*0.01</f>
        <v>1.5</v>
      </c>
      <c r="J10" s="8">
        <v>1.75</v>
      </c>
      <c r="K10" s="24">
        <f>(J10-I10)*100/J10</f>
        <v>14.285714285714286</v>
      </c>
    </row>
    <row r="11" spans="3:13" x14ac:dyDescent="0.25">
      <c r="C11" s="8"/>
      <c r="D11" s="8" t="s">
        <v>22</v>
      </c>
      <c r="E11" s="8">
        <v>15</v>
      </c>
      <c r="F11" s="8" t="s">
        <v>43</v>
      </c>
      <c r="G11" s="8">
        <v>1900</v>
      </c>
      <c r="H11" s="8">
        <v>1668</v>
      </c>
      <c r="I11" s="8">
        <f>(G11-H11)*0.01</f>
        <v>2.3199999999999998</v>
      </c>
      <c r="J11" s="8">
        <v>2.6248999999999998</v>
      </c>
      <c r="K11" s="24">
        <f t="shared" ref="K11:K21" si="0">(J11-I11)*100/J11</f>
        <v>11.615680597356089</v>
      </c>
    </row>
    <row r="12" spans="3:13" x14ac:dyDescent="0.25">
      <c r="C12" s="8"/>
      <c r="D12" s="8"/>
      <c r="E12" s="8"/>
      <c r="F12" s="8"/>
      <c r="G12" s="8"/>
      <c r="H12" s="8"/>
      <c r="I12" s="8"/>
      <c r="J12" s="8"/>
      <c r="K12" s="24"/>
    </row>
    <row r="13" spans="3:13" x14ac:dyDescent="0.25">
      <c r="C13" s="8"/>
      <c r="D13" s="8" t="s">
        <v>43</v>
      </c>
      <c r="E13" s="8">
        <v>10</v>
      </c>
      <c r="F13" s="8" t="s">
        <v>22</v>
      </c>
      <c r="G13" s="8">
        <v>1600</v>
      </c>
      <c r="H13" s="8">
        <v>1448</v>
      </c>
      <c r="I13" s="8">
        <f t="shared" ref="I13:I21" si="1">(G13-H13)*0.01</f>
        <v>1.52</v>
      </c>
      <c r="J13" s="8">
        <v>1.75</v>
      </c>
      <c r="K13" s="24">
        <f t="shared" si="0"/>
        <v>13.142857142857142</v>
      </c>
    </row>
    <row r="14" spans="3:13" x14ac:dyDescent="0.25">
      <c r="C14" s="8"/>
      <c r="D14" s="8" t="s">
        <v>43</v>
      </c>
      <c r="E14" s="8">
        <v>15</v>
      </c>
      <c r="F14" s="8" t="s">
        <v>22</v>
      </c>
      <c r="G14" s="8">
        <v>1600</v>
      </c>
      <c r="H14" s="8">
        <v>1360</v>
      </c>
      <c r="I14" s="8">
        <f t="shared" si="1"/>
        <v>2.4</v>
      </c>
      <c r="J14" s="8">
        <v>2.6248999999999998</v>
      </c>
      <c r="K14" s="24">
        <f t="shared" si="0"/>
        <v>8.5679454455407793</v>
      </c>
    </row>
    <row r="15" spans="3:13" x14ac:dyDescent="0.25">
      <c r="C15" s="8"/>
      <c r="D15" s="8"/>
      <c r="E15" s="8"/>
      <c r="F15" s="8"/>
      <c r="G15" s="8"/>
      <c r="H15" s="8"/>
      <c r="I15" s="8"/>
      <c r="J15" s="8"/>
      <c r="K15" s="24"/>
    </row>
    <row r="16" spans="3:13" x14ac:dyDescent="0.25">
      <c r="C16" s="9" t="s">
        <v>44</v>
      </c>
      <c r="D16" s="8"/>
      <c r="E16" s="8"/>
      <c r="F16" s="8"/>
      <c r="G16" s="8"/>
      <c r="H16" s="8"/>
      <c r="I16" s="8"/>
      <c r="J16" s="8"/>
      <c r="K16" s="24"/>
    </row>
    <row r="17" spans="3:11" x14ac:dyDescent="0.25">
      <c r="C17" s="8"/>
      <c r="D17" s="8" t="s">
        <v>20</v>
      </c>
      <c r="E17" s="8">
        <v>10</v>
      </c>
      <c r="F17" s="8" t="s">
        <v>22</v>
      </c>
      <c r="G17" s="8">
        <v>0</v>
      </c>
      <c r="H17" s="8">
        <v>85</v>
      </c>
      <c r="I17" s="8">
        <f t="shared" si="1"/>
        <v>-0.85</v>
      </c>
      <c r="J17" s="8">
        <v>-1.335</v>
      </c>
      <c r="K17" s="24">
        <f t="shared" si="0"/>
        <v>36.329588014981276</v>
      </c>
    </row>
    <row r="18" spans="3:11" x14ac:dyDescent="0.25">
      <c r="C18" s="8"/>
      <c r="D18" s="8" t="s">
        <v>20</v>
      </c>
      <c r="E18" s="8">
        <v>20</v>
      </c>
      <c r="F18" s="8" t="s">
        <v>22</v>
      </c>
      <c r="G18" s="8">
        <v>0</v>
      </c>
      <c r="H18" s="8">
        <v>195</v>
      </c>
      <c r="I18" s="8">
        <f t="shared" si="1"/>
        <v>-1.95</v>
      </c>
      <c r="J18" s="8">
        <v>-2.7280000000000002</v>
      </c>
      <c r="K18" s="24">
        <f t="shared" si="0"/>
        <v>28.51906158357772</v>
      </c>
    </row>
    <row r="19" spans="3:11" x14ac:dyDescent="0.25">
      <c r="C19" s="8"/>
      <c r="D19" s="8"/>
      <c r="E19" s="8"/>
      <c r="F19" s="8"/>
      <c r="G19" s="8"/>
      <c r="H19" s="8"/>
      <c r="I19" s="8"/>
      <c r="J19" s="8"/>
      <c r="K19" s="24"/>
    </row>
    <row r="20" spans="3:11" x14ac:dyDescent="0.25">
      <c r="C20" s="8"/>
      <c r="D20" s="8" t="s">
        <v>22</v>
      </c>
      <c r="E20" s="8">
        <v>10</v>
      </c>
      <c r="F20" s="8" t="s">
        <v>20</v>
      </c>
      <c r="G20" s="8">
        <v>1200</v>
      </c>
      <c r="H20" s="8">
        <v>1288</v>
      </c>
      <c r="I20" s="8">
        <f t="shared" si="1"/>
        <v>-0.88</v>
      </c>
      <c r="J20" s="8">
        <v>-1.335</v>
      </c>
      <c r="K20" s="24">
        <f t="shared" si="0"/>
        <v>34.082397003745314</v>
      </c>
    </row>
    <row r="21" spans="3:11" x14ac:dyDescent="0.25">
      <c r="C21" s="8"/>
      <c r="D21" s="8" t="s">
        <v>22</v>
      </c>
      <c r="E21" s="8">
        <v>20</v>
      </c>
      <c r="F21" s="8" t="s">
        <v>20</v>
      </c>
      <c r="G21" s="8">
        <v>1200</v>
      </c>
      <c r="H21" s="8">
        <v>1390</v>
      </c>
      <c r="I21" s="8">
        <f t="shared" si="1"/>
        <v>-1.9000000000000001</v>
      </c>
      <c r="J21" s="8">
        <v>-2.7280000000000002</v>
      </c>
      <c r="K21" s="24">
        <f t="shared" si="0"/>
        <v>30.351906158357775</v>
      </c>
    </row>
  </sheetData>
  <mergeCells count="3">
    <mergeCell ref="G7:H7"/>
    <mergeCell ref="E4:F4"/>
    <mergeCell ref="E5:F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Lab 1</vt:lpstr>
      <vt:lpstr>lab 2</vt:lpstr>
      <vt:lpstr>lab 3</vt:lpstr>
      <vt:lpstr>lab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2016-12-14T07:45:13Z</dcterms:modified>
</cp:coreProperties>
</file>